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865" windowHeight="8070" activeTab="1"/>
  </bookViews>
  <sheets>
    <sheet name="נספח ב4" sheetId="1" r:id="rId1"/>
    <sheet name="גיליון2" sheetId="2" r:id="rId2"/>
    <sheet name="גיליון3" sheetId="3" r:id="rId3"/>
  </sheets>
  <externalReferences>
    <externalReference r:id="rId4"/>
    <externalReference r:id="rId5"/>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<sst xmlns="http://schemas.openxmlformats.org/spreadsheetml/2006/main" count="88" uniqueCount="56">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</sst>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28556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השתלמות להנדסאים וטכנאים בע"מ</v>
          </cell>
          <cell r="F13">
            <v>2017</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1820</v>
          </cell>
          <cell r="E14">
            <v>507</v>
          </cell>
          <cell r="F14">
            <v>1127</v>
          </cell>
          <cell r="G14">
            <v>113</v>
          </cell>
          <cell r="H14">
            <v>23</v>
          </cell>
          <cell r="I14">
            <v>22</v>
          </cell>
          <cell r="J14">
            <v>28</v>
          </cell>
          <cell r="K14">
            <v>0</v>
          </cell>
        </row>
      </sheetData>
      <sheetData sheetId="10"/>
      <sheetData sheetId="11"/>
      <sheetData sheetId="12">
        <row r="14">
          <cell r="D14">
            <v>2010</v>
          </cell>
          <cell r="E14">
            <v>10</v>
          </cell>
          <cell r="F14">
            <v>1469</v>
          </cell>
          <cell r="G14">
            <v>448</v>
          </cell>
          <cell r="H14">
            <v>18</v>
          </cell>
          <cell r="I14">
            <v>8</v>
          </cell>
          <cell r="J14">
            <v>57</v>
          </cell>
          <cell r="K14">
            <v>166</v>
          </cell>
          <cell r="L14">
            <v>155</v>
          </cell>
          <cell r="M14">
            <v>4</v>
          </cell>
          <cell r="N14">
            <v>3</v>
          </cell>
          <cell r="O14">
            <v>0</v>
          </cell>
          <cell r="P14">
            <v>0</v>
          </cell>
          <cell r="Q14">
            <v>4</v>
          </cell>
          <cell r="R14">
            <v>36</v>
          </cell>
          <cell r="S14">
            <v>13</v>
          </cell>
          <cell r="T14">
            <v>16</v>
          </cell>
          <cell r="U14">
            <v>4</v>
          </cell>
          <cell r="V14">
            <v>1</v>
          </cell>
          <cell r="W14">
            <v>0</v>
          </cell>
          <cell r="X14">
            <v>2</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sqref="A1:XFD1048576"/>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קרן השתלמות להנדסאים וטכנאים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2017</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0.27857142857142858</v>
      </c>
      <c r="E10" s="29">
        <f>IF('[1]נספח א4 - G'!$D$14=0,"",'[1]נספח א4 - G'!F14/'[1]נספח א4 - G'!$D$14)</f>
        <v>0.61923076923076925</v>
      </c>
      <c r="F10" s="29">
        <f>IF('[1]נספח א4 - G'!$D$14=0,"",'[1]נספח א4 - G'!G14/'[1]נספח א4 - G'!$D$14)</f>
        <v>6.2087912087912089E-2</v>
      </c>
      <c r="G10" s="29">
        <f>IF('[1]נספח א4 - G'!$D$14=0,"",'[1]נספח א4 - G'!H14/'[1]נספח א4 - G'!$D$14)</f>
        <v>1.2637362637362638E-2</v>
      </c>
      <c r="H10" s="29">
        <f>IF('[1]נספח א4 - G'!$D$14=0,"",'[1]נספח א4 - G'!I14/'[1]נספח א4 - G'!$D$14)</f>
        <v>1.2087912087912088E-2</v>
      </c>
      <c r="I10" s="29">
        <f>IF('[1]נספח א4 - G'!$D$14=0,"",'[1]נספח א4 - G'!J14/'[1]נספח א4 - G'!$D$14)</f>
        <v>1.5384615384615385E-2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activeCell="B19" sqref="B19"/>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קרן השתלמות להנדסאים וטכנאים בע"מ</v>
      </c>
    </row>
    <row r="3" spans="2:23" ht="15.75" x14ac:dyDescent="0.25">
      <c r="B3" s="5" t="str">
        <f>CONCATENATE([1]הוראות!Z13,[1]הוראות!F13)</f>
        <v>הנתונים ביחידות בודדות לשנת 2017</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tr">
        <f>'[2]נספח ב4'!C8</f>
        <v>סה"כ</v>
      </c>
      <c r="D8" s="17" t="s">
        <v>6</v>
      </c>
      <c r="E8" s="17" t="s">
        <v>38</v>
      </c>
      <c r="F8" s="17" t="s">
        <v>39</v>
      </c>
      <c r="G8" s="17" t="s">
        <v>40</v>
      </c>
      <c r="H8" s="18" t="s">
        <v>41</v>
      </c>
      <c r="I8" s="41" t="s">
        <v>42</v>
      </c>
      <c r="J8" s="42" t="str">
        <f>'[2]נספח ב4'!C8</f>
        <v>סה"כ</v>
      </c>
      <c r="K8" s="17" t="s">
        <v>43</v>
      </c>
      <c r="L8" s="17" t="s">
        <v>44</v>
      </c>
      <c r="M8" s="17" t="s">
        <v>7</v>
      </c>
      <c r="N8" s="17" t="s">
        <v>8</v>
      </c>
      <c r="O8" s="18" t="s">
        <v>9</v>
      </c>
      <c r="P8" s="41" t="s">
        <v>45</v>
      </c>
      <c r="Q8" s="42" t="str">
        <f>J8</f>
        <v>סה"כ</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4.9751243781094526E-3</v>
      </c>
      <c r="E10" s="29">
        <f>IF('[1]נספח א5 - G'!$D$14=0,"",'[1]נספח א5 - G'!F14/'[1]נספח א5 - G'!$D$14)</f>
        <v>0.73084577114427862</v>
      </c>
      <c r="F10" s="29">
        <f>IF('[1]נספח א5 - G'!$D$14=0,"",'[1]נספח א5 - G'!G14/'[1]נספח א5 - G'!$D$14)</f>
        <v>0.22288557213930349</v>
      </c>
      <c r="G10" s="29">
        <f>IF('[1]נספח א5 - G'!$D$14=0,"",'[1]נספח א5 - G'!H14/'[1]נספח א5 - G'!$D$14)</f>
        <v>8.9552238805970154E-3</v>
      </c>
      <c r="H10" s="29">
        <f>IF('[1]נספח א5 - G'!$D$14=0,"",'[1]נספח א5 - G'!I14/'[1]נספח א5 - G'!$D$14)</f>
        <v>3.9800995024875619E-3</v>
      </c>
      <c r="I10" s="29">
        <f>IF('[1]נספח א5 - G'!$D$14=0,"",'[1]נספח א5 - G'!J14/'[1]נספח א5 - G'!$D$14)</f>
        <v>2.8358208955223882E-2</v>
      </c>
      <c r="J10" s="29">
        <f>IF('[1]נספח א5 - G'!$K$14=0,"",'[1]נספח א5 - G'!K14/'[1]נספח א5 - G'!$K$14)</f>
        <v>1</v>
      </c>
      <c r="K10" s="29">
        <f>IF('[1]נספח א5 - G'!$K$14=0,"",'[1]נספח א5 - G'!L14/'[1]נספח א5 - G'!$K$14)</f>
        <v>0.9337349397590361</v>
      </c>
      <c r="L10" s="29">
        <f>IF('[1]נספח א5 - G'!$K$14=0,"",'[1]נספח א5 - G'!M14/'[1]נספח א5 - G'!$K$14)</f>
        <v>2.4096385542168676E-2</v>
      </c>
      <c r="M10" s="29">
        <f>IF('[1]נספח א5 - G'!$K$14=0,"",'[1]נספח א5 - G'!N14/'[1]נספח א5 - G'!$K$14)</f>
        <v>1.8072289156626505E-2</v>
      </c>
      <c r="N10" s="29">
        <f>IF('[1]נספח א5 - G'!$K$14=0,"",'[1]נספח א5 - G'!O14/'[1]נספח א5 - G'!$K$14)</f>
        <v>0</v>
      </c>
      <c r="O10" s="29">
        <f>IF('[1]נספח א5 - G'!$K$14=0,"",'[1]נספח א5 - G'!P14/'[1]נספח א5 - G'!$K$14)</f>
        <v>0</v>
      </c>
      <c r="P10" s="29">
        <f>IF('[1]נספח א5 - G'!$K$14=0,"",'[1]נספח א5 - G'!Q14/'[1]נספח א5 - G'!$K$14)</f>
        <v>2.4096385542168676E-2</v>
      </c>
      <c r="Q10" s="29">
        <f>IF('[1]נספח א5 - G'!$R$14=0,"",'[1]נספח א5 - G'!R14/'[1]נספח א5 - G'!$R$14)</f>
        <v>1</v>
      </c>
      <c r="R10" s="29">
        <f>IF('[1]נספח א5 - G'!$R$14=0,"",'[1]נספח א5 - G'!S14/'[1]נספח א5 - G'!$R$14)</f>
        <v>0.3611111111111111</v>
      </c>
      <c r="S10" s="29">
        <f>IF('[1]נספח א5 - G'!$R$14=0,"",'[1]נספח א5 - G'!T14/'[1]נספח א5 - G'!$R$14)</f>
        <v>0.44444444444444442</v>
      </c>
      <c r="T10" s="29">
        <f>IF('[1]נספח א5 - G'!$R$14=0,"",'[1]נספח א5 - G'!U14/'[1]נספח א5 - G'!$R$14)</f>
        <v>0.1111111111111111</v>
      </c>
      <c r="U10" s="29">
        <f>IF('[1]נספח א5 - G'!$R$14=0,"",'[1]נספח א5 - G'!V14/'[1]נספח א5 - G'!$R$14)</f>
        <v>2.7777777777777776E-2</v>
      </c>
      <c r="V10" s="29">
        <f>IF('[1]נספח א5 - G'!$R$14=0,"",'[1]נספח א5 - G'!W14/'[1]נספח א5 - G'!$R$14)</f>
        <v>0</v>
      </c>
      <c r="W10" s="30">
        <f>IF('[1]נספח א5 - G'!$R$14=0,"",'[1]נספח א5 - G'!X14/'[1]נספח א5 - G'!$R$14)</f>
        <v>5.5555555555555552E-2</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גיליון2</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2018-02-26T12:41:35Z</dcterms:created>
  <dcterms:modified xsi:type="dcterms:W3CDTF">2018-02-26T12:43:37Z</dcterms:modified>
</cp:coreProperties>
</file>