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סך התשלומים ששולמו בגין כל סוג" sheetId="1" state="visible" r:id="rId2"/>
    <sheet name="פרוט עמלות והוצאות לחציון " sheetId="2" state="visible" r:id="rId3"/>
    <sheet name="פרוט עמלות ניהול חיצוני לחציון" sheetId="3" state="visible" r:id="rId4"/>
  </sheets>
  <definedNames>
    <definedName function="false" hidden="false" localSheetId="0" name="_xlnm.Print_Area" vbProcedure="false">'סך התשלומים ששולמו בגין כל סוג'!$A$1:$E$23</definedName>
    <definedName function="false" hidden="false" localSheetId="1" name="_xlnm.Print_Area" vbProcedure="false">'פרוט עמלות והוצאות לחציון '!$A$1:$E$39</definedName>
    <definedName function="false" hidden="false" localSheetId="2" name="_xlnm.Print_Area" vbProcedure="false">'פרוט עמלות ניהול חיצוני לחציון'!$A$1:$H$53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<sst xmlns="http://schemas.openxmlformats.org/spreadsheetml/2006/main" count="115" uniqueCount="65">
  <si>
    <r>
      <rPr>
        <b val="true"/>
        <sz val="10"/>
        <rFont val="DejaVu Sans"/>
        <family val="2"/>
      </rPr>
      <t xml:space="preserve">  קופה </t>
    </r>
    <r>
      <rPr>
        <b val="true"/>
        <sz val="10"/>
        <rFont val="Arial"/>
        <family val="2"/>
      </rPr>
      <t xml:space="preserve">1318 </t>
    </r>
    <r>
      <rPr>
        <b val="true"/>
        <sz val="10"/>
        <rFont val="DejaVu Sans"/>
        <family val="2"/>
      </rPr>
      <t xml:space="preserve">קרן השתלמות להנדסאים וטכנאים מסלול מנייתי</t>
    </r>
    <r>
      <rPr>
        <b val="true"/>
        <sz val="10"/>
        <rFont val="Arial"/>
        <family val="2"/>
      </rPr>
      <t xml:space="preserve">- </t>
    </r>
    <r>
      <rPr>
        <b val="true"/>
        <sz val="10"/>
        <rFont val="DejaVu Sans"/>
        <family val="2"/>
      </rPr>
      <t xml:space="preserve">סך התשלומים ששולמו בגין כל סוג של הוצאה ישירה למחצית המסתיימת ביום</t>
    </r>
    <r>
      <rPr>
        <b val="true"/>
        <sz val="10"/>
        <rFont val="Arial"/>
        <family val="2"/>
      </rPr>
      <t xml:space="preserve">: 30/6/2014 </t>
    </r>
  </si>
  <si>
    <r>
      <rPr>
        <b val="true"/>
        <sz val="10"/>
        <rFont val="DejaVu Sans"/>
        <family val="2"/>
      </rPr>
      <t xml:space="preserve">אלפי ש</t>
    </r>
    <r>
      <rPr>
        <b val="true"/>
        <sz val="10"/>
        <rFont val="Arial"/>
        <family val="2"/>
      </rPr>
      <t xml:space="preserve">''</t>
    </r>
    <r>
      <rPr>
        <b val="true"/>
        <sz val="10"/>
        <rFont val="DejaVu Sans"/>
        <family val="2"/>
      </rPr>
      <t xml:space="preserve">ח</t>
    </r>
  </si>
  <si>
    <t xml:space="preserve">שיעור מתוך הנכסים</t>
  </si>
  <si>
    <t xml:space="preserve">סך עמלות ברוקראז לצדדים שאינם קשורים</t>
  </si>
  <si>
    <t xml:space="preserve">סך עמלות ברוקראז לצדדים קשורים</t>
  </si>
  <si>
    <t xml:space="preserve">סך עמלות קסטודיאן לצדדים קשורים</t>
  </si>
  <si>
    <t xml:space="preserve">סך עמלות קסטודיאן לצדדים שאינם קשורים</t>
  </si>
  <si>
    <r>
      <rPr>
        <b val="true"/>
        <sz val="10"/>
        <rFont val="DejaVu Sans"/>
        <family val="2"/>
      </rPr>
      <t xml:space="preserve">סך הוצאות הנובעות מהשקעה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לא סחירים</t>
    </r>
  </si>
  <si>
    <t xml:space="preserve">סך הוצאות הנובעות מהשקעה בזכויות במקרקעין</t>
  </si>
  <si>
    <t xml:space="preserve">עמלות ניהול חיצוני</t>
  </si>
  <si>
    <t xml:space="preserve">סך תשלומים הנובעים מהשקעה בקרנות השקעה</t>
  </si>
  <si>
    <t xml:space="preserve">סך תשלומים למנהלי תיקים ישראליים</t>
  </si>
  <si>
    <t xml:space="preserve">סך תשלומים למנהלי תיקים זרים שהם צדדים קשורים</t>
  </si>
  <si>
    <t xml:space="preserve">סך תשלומים למנהלי תיקים זרים שאינם צדדים קשורים</t>
  </si>
  <si>
    <t xml:space="preserve">סך תשלומים בגין השקעה בקרנות נאמנות ישראליות</t>
  </si>
  <si>
    <t xml:space="preserve">סך תשלומים בגין השקעה בקרנות נאמנות חוץ שהם צד קשור</t>
  </si>
  <si>
    <t xml:space="preserve">סך תשלומים בגין השקעה בקרנות נאמנות חוץ שאינם צד קשור</t>
  </si>
  <si>
    <t xml:space="preserve">סך תשלומים בגין השקעה בתעודות סל שהם צד קשור</t>
  </si>
  <si>
    <t xml:space="preserve">סך תשלומים בגין השקעה בתעודות סל שאינם צד קשור</t>
  </si>
  <si>
    <t xml:space="preserve">סך עמלות ניהול חיצוני</t>
  </si>
  <si>
    <t xml:space="preserve">סך הכול הוצאות ישירות</t>
  </si>
  <si>
    <t xml:space="preserve">סך הכל נכסים לסוף תקופה</t>
  </si>
  <si>
    <r>
      <rPr>
        <b val="true"/>
        <sz val="10"/>
        <rFont val="DejaVu Sans"/>
        <family val="2"/>
      </rPr>
      <t xml:space="preserve">שיעור הוצאות ישירות מסך נכסים לסוף תקופה </t>
    </r>
    <r>
      <rPr>
        <b val="true"/>
        <sz val="10"/>
        <rFont val="Arial"/>
        <family val="2"/>
      </rPr>
      <t xml:space="preserve">(</t>
    </r>
    <r>
      <rPr>
        <b val="true"/>
        <sz val="10"/>
        <rFont val="DejaVu Sans"/>
        <family val="2"/>
      </rPr>
      <t xml:space="preserve">באחוזים</t>
    </r>
    <r>
      <rPr>
        <b val="true"/>
        <sz val="10"/>
        <rFont val="Arial"/>
        <family val="2"/>
      </rPr>
      <t xml:space="preserve">)</t>
    </r>
  </si>
  <si>
    <r>
      <rPr>
        <b val="true"/>
        <sz val="10"/>
        <rFont val="DejaVu Sans"/>
        <family val="2"/>
      </rPr>
      <t xml:space="preserve">ברוקרז</t>
    </r>
    <r>
      <rPr>
        <b val="true"/>
        <sz val="10"/>
        <rFont val="Arial"/>
        <family val="2"/>
      </rPr>
      <t xml:space="preserve">-</t>
    </r>
    <r>
      <rPr>
        <b val="true"/>
        <sz val="10"/>
        <rFont val="DejaVu Sans"/>
        <family val="2"/>
      </rPr>
      <t xml:space="preserve">עמלות קניה ומכירה בגין עסקאות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סחירים</t>
    </r>
  </si>
  <si>
    <t xml:space="preserve">צדדים קשורים</t>
  </si>
  <si>
    <t xml:space="preserve">ברוקר א</t>
  </si>
  <si>
    <t xml:space="preserve">ברוקר ב</t>
  </si>
  <si>
    <t xml:space="preserve">אחרים</t>
  </si>
  <si>
    <r>
      <rPr>
        <b val="true"/>
        <sz val="10"/>
        <rFont val="DejaVu Sans"/>
        <family val="2"/>
      </rPr>
      <t xml:space="preserve">סה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כ לצדדים קשורים</t>
    </r>
  </si>
  <si>
    <t xml:space="preserve">צדדים שאינם קשורים</t>
  </si>
  <si>
    <t xml:space="preserve">פועלים סהר</t>
  </si>
  <si>
    <r>
      <rPr>
        <sz val="10"/>
        <rFont val="DejaVu Sans"/>
        <family val="2"/>
      </rPr>
      <t xml:space="preserve">ברוקר חו</t>
    </r>
    <r>
      <rPr>
        <sz val="10"/>
        <rFont val="Arial"/>
        <family val="2"/>
      </rPr>
      <t xml:space="preserve">"</t>
    </r>
    <r>
      <rPr>
        <sz val="10"/>
        <rFont val="DejaVu Sans"/>
        <family val="2"/>
      </rPr>
      <t xml:space="preserve">ל</t>
    </r>
  </si>
  <si>
    <r>
      <rPr>
        <b val="true"/>
        <sz val="10"/>
        <rFont val="DejaVu Sans"/>
        <family val="2"/>
      </rPr>
      <t xml:space="preserve">סה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כ לצדדים שאינם קשורים</t>
    </r>
  </si>
  <si>
    <t xml:space="preserve">סך עמלות ברוקרז</t>
  </si>
  <si>
    <t xml:space="preserve">עמלות קסטודיאן</t>
  </si>
  <si>
    <t xml:space="preserve">קסטודיאן א</t>
  </si>
  <si>
    <t xml:space="preserve">קסטודיאן ב</t>
  </si>
  <si>
    <t xml:space="preserve">סך עמלות קסטודיאן</t>
  </si>
  <si>
    <r>
      <rPr>
        <b val="true"/>
        <sz val="10"/>
        <rFont val="DejaVu Sans"/>
        <family val="2"/>
      </rPr>
      <t xml:space="preserve">הוצאות הנובעת מהשקעה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לא סחירים או ממתן הלוואה</t>
    </r>
  </si>
  <si>
    <r>
      <rPr>
        <b val="true"/>
        <sz val="10"/>
        <rFont val="DejaVu Sans"/>
        <family val="2"/>
      </rPr>
      <t xml:space="preserve">סך הוצאות הנובעות מהשקעה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לא סחירים וממתן הלוואה</t>
    </r>
  </si>
  <si>
    <t xml:space="preserve">הוצאה הנובעת מהשקעה בזכויות במקרקעין</t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</si>
  <si>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א</t>
    </r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</si>
  <si>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ב</t>
    </r>
  </si>
  <si>
    <t xml:space="preserve">סך הכול עמלות והוצאות</t>
  </si>
  <si>
    <r>
      <rPr>
        <b val="true"/>
        <sz val="10"/>
        <rFont val="DejaVu Sans"/>
        <family val="2"/>
      </rPr>
      <t xml:space="preserve">שיעור עמלות והוצאות מסך נכסים לסוף תקופה </t>
    </r>
    <r>
      <rPr>
        <b val="true"/>
        <sz val="10"/>
        <rFont val="Arial"/>
        <family val="2"/>
      </rPr>
      <t xml:space="preserve">(</t>
    </r>
    <r>
      <rPr>
        <b val="true"/>
        <sz val="10"/>
        <rFont val="DejaVu Sans"/>
        <family val="2"/>
      </rPr>
      <t xml:space="preserve">באחוזים</t>
    </r>
    <r>
      <rPr>
        <b val="true"/>
        <sz val="10"/>
        <rFont val="Arial"/>
        <family val="2"/>
      </rPr>
      <t xml:space="preserve">)</t>
    </r>
  </si>
  <si>
    <t xml:space="preserve">                     </t>
  </si>
  <si>
    <t xml:space="preserve">תשלום הנובע מהשקעה בקרנות השקעה</t>
  </si>
  <si>
    <t xml:space="preserve">תשלום למנהל תיקים ישראלי</t>
  </si>
  <si>
    <t xml:space="preserve">תשלום למנהל תיקים זר</t>
  </si>
  <si>
    <t xml:space="preserve">סך תשלומים למנהלי תיקים זרים</t>
  </si>
  <si>
    <t xml:space="preserve">תשלום בגין השקעה בקרן נאמנות</t>
  </si>
  <si>
    <r>
      <rPr>
        <b val="true"/>
        <sz val="10"/>
        <rFont val="DejaVu Sans"/>
        <family val="2"/>
      </rPr>
      <t xml:space="preserve">א</t>
    </r>
    <r>
      <rPr>
        <b val="true"/>
        <sz val="10"/>
        <rFont val="Arial"/>
        <family val="2"/>
      </rPr>
      <t xml:space="preserve">. </t>
    </r>
    <r>
      <rPr>
        <b val="true"/>
        <sz val="10"/>
        <rFont val="DejaVu Sans"/>
        <family val="2"/>
      </rPr>
      <t xml:space="preserve">קרן נאמנות ישראלית</t>
    </r>
  </si>
  <si>
    <t xml:space="preserve">מנהל קרנות א</t>
  </si>
  <si>
    <t xml:space="preserve">מנהל קרנות ב</t>
  </si>
  <si>
    <r>
      <rPr>
        <b val="true"/>
        <sz val="10"/>
        <rFont val="DejaVu Sans"/>
        <family val="2"/>
      </rPr>
      <t xml:space="preserve">סה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כ קרן נאמנות ישראלית</t>
    </r>
  </si>
  <si>
    <r>
      <rPr>
        <b val="true"/>
        <sz val="10"/>
        <rFont val="DejaVu Sans"/>
        <family val="2"/>
      </rPr>
      <t xml:space="preserve">ב</t>
    </r>
    <r>
      <rPr>
        <b val="true"/>
        <sz val="10"/>
        <rFont val="Arial"/>
        <family val="2"/>
      </rPr>
      <t xml:space="preserve">. </t>
    </r>
    <r>
      <rPr>
        <b val="true"/>
        <sz val="10"/>
        <rFont val="DejaVu Sans"/>
        <family val="2"/>
      </rPr>
      <t xml:space="preserve">קרן חוץ</t>
    </r>
  </si>
  <si>
    <r>
      <rPr>
        <b val="true"/>
        <sz val="10"/>
        <rFont val="DejaVu Sans"/>
        <family val="2"/>
      </rPr>
      <t xml:space="preserve">סה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כ צדדים קשורים</t>
    </r>
  </si>
  <si>
    <r>
      <rPr>
        <b val="true"/>
        <sz val="10"/>
        <rFont val="DejaVu Sans"/>
        <family val="2"/>
      </rPr>
      <t xml:space="preserve">סה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כ צדדים שאינם קשורים</t>
    </r>
  </si>
  <si>
    <t xml:space="preserve">סך תשלומים בגין השקעה בקרנות נאמנות</t>
  </si>
  <si>
    <t xml:space="preserve">תשלום בגין השקעה בתעודות סל</t>
  </si>
  <si>
    <t xml:space="preserve">סך תשלומים בגין השקעה בתעודות סל</t>
  </si>
  <si>
    <t xml:space="preserve">עמלה בגין הליך דירוג פנימי</t>
  </si>
  <si>
    <t xml:space="preserve">צד קשור</t>
  </si>
  <si>
    <t xml:space="preserve">סך הכול עמלות ניהול חיצוני</t>
  </si>
  <si>
    <r>
      <rPr>
        <b val="true"/>
        <sz val="10"/>
        <rFont val="DejaVu Sans"/>
        <family val="2"/>
      </rPr>
      <t xml:space="preserve">שיעור עמלות ניהול חיצוני מסך נכסים לסוף תקופה </t>
    </r>
    <r>
      <rPr>
        <b val="true"/>
        <sz val="10"/>
        <rFont val="Arial"/>
        <family val="2"/>
      </rPr>
      <t xml:space="preserve">(</t>
    </r>
    <r>
      <rPr>
        <b val="true"/>
        <sz val="10"/>
        <rFont val="DejaVu Sans"/>
        <family val="2"/>
      </rPr>
      <t xml:space="preserve">באחוזים</t>
    </r>
    <r>
      <rPr>
        <b val="true"/>
        <sz val="10"/>
        <rFont val="Arial"/>
        <family val="2"/>
      </rPr>
      <t xml:space="preserve">)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</si>
</sst>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0.00%"/>
    <numFmt numFmtId="167" formatCode="0.0"/>
    <numFmt numFmtId="168" formatCode="0"/>
    <numFmt numFmtId="169" formatCode="0.00"/>
    <numFmt numFmtId="170" formatCode="#,##0.00"/>
    <numFmt numFmtId="171" formatCode="_(* #,##0.00_);_(* \(#,##0.00\);_(* \-??_);_(@_)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name val="DejaVu Sans"/>
      <family val="2"/>
    </font>
    <font>
      <b val="true"/>
      <u val="single"/>
      <sz val="10"/>
      <name val="DejaVu Sans"/>
      <family val="2"/>
    </font>
    <font>
      <sz val="10"/>
      <name val="DejaVu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1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Bold" xfId="20" builtinId="53" customBuiltin="true"/>
    <cellStyle name="Normal 2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22"/>
  <sheetViews>
    <sheetView windowProtection="false"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2.75"/>
  <cols>
    <col collapsed="false" hidden="false" max="1" min="1" style="0" width="9.69897959183673"/>
    <col collapsed="false" hidden="false" max="2" min="2" style="0" width="48.9489795918367"/>
    <col collapsed="false" hidden="false" max="3" min="3" style="0" width="14.4081632653061"/>
    <col collapsed="false" hidden="false" max="4" min="4" style="0" width="18.1224489795918"/>
    <col collapsed="false" hidden="false" max="5" min="5" style="0" width="30.2551020408163"/>
  </cols>
  <sheetData>
    <row r="1" customFormat="false" ht="12.75" hidden="false" customHeight="false" outlineLevel="0" collapsed="false">
      <c r="A1" s="1" t="s">
        <v>0</v>
      </c>
      <c r="B1" s="1"/>
      <c r="C1" s="1"/>
      <c r="D1" s="1"/>
      <c r="E1" s="1"/>
    </row>
    <row r="2" customFormat="false" ht="52.5" hidden="false" customHeight="true" outlineLevel="0" collapsed="false">
      <c r="A2" s="2"/>
      <c r="B2" s="2"/>
      <c r="C2" s="3" t="s">
        <v>1</v>
      </c>
      <c r="D2" s="3" t="s">
        <v>2</v>
      </c>
      <c r="E2" s="4"/>
    </row>
    <row r="3" customFormat="false" ht="12.75" hidden="false" customHeight="false" outlineLevel="0" collapsed="false">
      <c r="A3" s="3"/>
      <c r="B3" s="3" t="s">
        <v>3</v>
      </c>
      <c r="C3" s="3" t="n">
        <f aca="false">'פרוט עמלות והוצאות לחציון '!C13</f>
        <v>0.509</v>
      </c>
      <c r="D3" s="5" t="n">
        <f aca="false">C3/$C$21</f>
        <v>0.000112285701167543</v>
      </c>
      <c r="E3" s="3"/>
    </row>
    <row r="4" customFormat="false" ht="12.75" hidden="false" customHeight="false" outlineLevel="0" collapsed="false">
      <c r="A4" s="3"/>
      <c r="B4" s="3" t="s">
        <v>4</v>
      </c>
      <c r="C4" s="3" t="n">
        <v>0</v>
      </c>
      <c r="D4" s="5"/>
      <c r="E4" s="3"/>
    </row>
    <row r="5" customFormat="false" ht="12.75" hidden="false" customHeight="false" outlineLevel="0" collapsed="false">
      <c r="A5" s="3"/>
      <c r="B5" s="3" t="s">
        <v>5</v>
      </c>
      <c r="C5" s="3" t="n">
        <v>0</v>
      </c>
      <c r="D5" s="5"/>
      <c r="E5" s="3"/>
    </row>
    <row r="6" customFormat="false" ht="12.75" hidden="false" customHeight="false" outlineLevel="0" collapsed="false">
      <c r="A6" s="3"/>
      <c r="B6" s="3" t="s">
        <v>6</v>
      </c>
      <c r="C6" s="3" t="n">
        <f aca="false">'פרוט עמלות והוצאות לחציון '!C26</f>
        <v>2.804</v>
      </c>
      <c r="D6" s="5" t="n">
        <f aca="false">C6/$C$21</f>
        <v>0.000618564059084065</v>
      </c>
      <c r="E6" s="3"/>
    </row>
    <row r="7" customFormat="false" ht="12.75" hidden="false" customHeight="false" outlineLevel="0" collapsed="false">
      <c r="A7" s="3"/>
      <c r="B7" s="3" t="s">
        <v>7</v>
      </c>
      <c r="C7" s="3" t="n">
        <f aca="false">'פרוט עמלות והוצאות לחציון '!C30</f>
        <v>0</v>
      </c>
      <c r="D7" s="5"/>
      <c r="E7" s="3"/>
    </row>
    <row r="8" customFormat="false" ht="12.75" hidden="false" customHeight="false" outlineLevel="0" collapsed="false">
      <c r="A8" s="3"/>
      <c r="B8" s="3" t="s">
        <v>8</v>
      </c>
      <c r="C8" s="3" t="n">
        <v>0</v>
      </c>
      <c r="D8" s="5"/>
      <c r="E8" s="3"/>
    </row>
    <row r="9" customFormat="false" ht="12.75" hidden="false" customHeight="false" outlineLevel="0" collapsed="false">
      <c r="A9" s="3"/>
      <c r="B9" s="6" t="s">
        <v>9</v>
      </c>
      <c r="C9" s="3"/>
      <c r="D9" s="5"/>
      <c r="E9" s="3"/>
    </row>
    <row r="10" customFormat="false" ht="12.75" hidden="false" customHeight="false" outlineLevel="0" collapsed="false">
      <c r="A10" s="3"/>
      <c r="B10" s="3" t="s">
        <v>10</v>
      </c>
      <c r="C10" s="7" t="n">
        <f aca="false">'פרוט עמלות ניהול חיצוני לחציון'!C7</f>
        <v>0</v>
      </c>
      <c r="D10" s="5" t="n">
        <f aca="false">C10/$C$21</f>
        <v>0</v>
      </c>
      <c r="E10" s="7"/>
    </row>
    <row r="11" customFormat="false" ht="12.75" hidden="false" customHeight="false" outlineLevel="0" collapsed="false">
      <c r="A11" s="3"/>
      <c r="B11" s="3" t="s">
        <v>11</v>
      </c>
      <c r="C11" s="3" t="n">
        <v>0</v>
      </c>
      <c r="D11" s="5"/>
      <c r="E11" s="3"/>
    </row>
    <row r="12" customFormat="false" ht="12.75" hidden="false" customHeight="false" outlineLevel="0" collapsed="false">
      <c r="A12" s="3"/>
      <c r="B12" s="3" t="s">
        <v>12</v>
      </c>
      <c r="C12" s="3" t="n">
        <v>0</v>
      </c>
      <c r="D12" s="5"/>
      <c r="E12" s="3"/>
    </row>
    <row r="13" customFormat="false" ht="12.75" hidden="false" customHeight="false" outlineLevel="0" collapsed="false">
      <c r="A13" s="3"/>
      <c r="B13" s="3" t="s">
        <v>13</v>
      </c>
      <c r="C13" s="3" t="n">
        <v>0</v>
      </c>
      <c r="D13" s="5"/>
      <c r="E13" s="3"/>
    </row>
    <row r="14" customFormat="false" ht="12.75" hidden="false" customHeight="false" outlineLevel="0" collapsed="false">
      <c r="A14" s="3"/>
      <c r="B14" s="3" t="s">
        <v>14</v>
      </c>
      <c r="C14" s="3" t="n">
        <v>0</v>
      </c>
      <c r="D14" s="5"/>
      <c r="E14" s="3"/>
    </row>
    <row r="15" customFormat="false" ht="12.75" hidden="false" customHeight="false" outlineLevel="0" collapsed="false">
      <c r="A15" s="3"/>
      <c r="B15" s="3" t="s">
        <v>15</v>
      </c>
      <c r="C15" s="3" t="n">
        <v>0</v>
      </c>
      <c r="D15" s="5"/>
      <c r="E15" s="3"/>
    </row>
    <row r="16" customFormat="false" ht="12.75" hidden="false" customHeight="false" outlineLevel="0" collapsed="false">
      <c r="A16" s="3"/>
      <c r="B16" s="3" t="s">
        <v>16</v>
      </c>
      <c r="C16" s="8" t="n">
        <f aca="false">'פרוט עמלות ניהול חיצוני לחציון'!C42</f>
        <v>0</v>
      </c>
      <c r="D16" s="5" t="n">
        <f aca="false">C16/$C$21</f>
        <v>0</v>
      </c>
      <c r="E16" s="8"/>
    </row>
    <row r="17" customFormat="false" ht="12.75" hidden="false" customHeight="false" outlineLevel="0" collapsed="false">
      <c r="A17" s="3"/>
      <c r="B17" s="3" t="s">
        <v>17</v>
      </c>
      <c r="C17" s="8" t="n">
        <f aca="false">'פרוט עמלות ניהול חיצוני לחציון'!C44</f>
        <v>0</v>
      </c>
      <c r="D17" s="5"/>
      <c r="E17" s="8"/>
    </row>
    <row r="18" customFormat="false" ht="12.75" hidden="false" customHeight="false" outlineLevel="0" collapsed="false">
      <c r="A18" s="3"/>
      <c r="B18" s="3" t="s">
        <v>18</v>
      </c>
      <c r="C18" s="9" t="n">
        <f aca="false">'פרוט עמלות ניהול חיצוני לחציון'!C45</f>
        <v>2.964</v>
      </c>
      <c r="D18" s="5"/>
      <c r="E18" s="8"/>
    </row>
    <row r="19" customFormat="false" ht="12.75" hidden="false" customHeight="false" outlineLevel="0" collapsed="false">
      <c r="A19" s="3"/>
      <c r="B19" s="3" t="s">
        <v>19</v>
      </c>
      <c r="C19" s="9" t="n">
        <f aca="false">C10+C16+C17+C18</f>
        <v>2.964</v>
      </c>
      <c r="D19" s="5" t="n">
        <f aca="false">C19/$C$21</f>
        <v>0.000653860153753627</v>
      </c>
      <c r="E19" s="8"/>
    </row>
    <row r="20" customFormat="false" ht="12.75" hidden="false" customHeight="false" outlineLevel="0" collapsed="false">
      <c r="A20" s="3"/>
      <c r="B20" s="3" t="s">
        <v>20</v>
      </c>
      <c r="C20" s="9" t="n">
        <f aca="false">C19+C3+C6+C7</f>
        <v>6.277</v>
      </c>
      <c r="D20" s="8"/>
      <c r="E20" s="8"/>
    </row>
    <row r="21" customFormat="false" ht="12.75" hidden="false" customHeight="false" outlineLevel="0" collapsed="false">
      <c r="A21" s="3"/>
      <c r="B21" s="3" t="s">
        <v>21</v>
      </c>
      <c r="C21" s="10" t="n">
        <f aca="false">4533079.41/1000</f>
        <v>4533.07941</v>
      </c>
      <c r="D21" s="11"/>
      <c r="E21" s="12"/>
    </row>
    <row r="22" customFormat="false" ht="12.75" hidden="false" customHeight="false" outlineLevel="0" collapsed="false">
      <c r="A22" s="3"/>
      <c r="B22" s="3" t="s">
        <v>22</v>
      </c>
      <c r="C22" s="5" t="n">
        <f aca="false">+C20/C21</f>
        <v>0.00138470991400523</v>
      </c>
      <c r="D22" s="2"/>
      <c r="E22" s="5"/>
    </row>
  </sheetData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39"/>
  <sheetViews>
    <sheetView windowProtection="false"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C25" activeCellId="0" sqref="C25"/>
    </sheetView>
  </sheetViews>
  <sheetFormatPr defaultRowHeight="12.75"/>
  <cols>
    <col collapsed="false" hidden="false" max="1" min="1" style="0" width="8.28061224489796"/>
    <col collapsed="false" hidden="false" max="2" min="2" style="0" width="49.8010204081633"/>
    <col collapsed="false" hidden="false" max="3" min="3" style="0" width="15.8367346938776"/>
    <col collapsed="false" hidden="false" max="4" min="4" style="0" width="16.4081632653061"/>
    <col collapsed="false" hidden="false" max="5" min="5" style="0" width="32.530612244898"/>
    <col collapsed="false" hidden="false" max="6" min="6" style="0" width="10.1326530612245"/>
    <col collapsed="false" hidden="false" max="9" min="7" style="0" width="8.28061224489796"/>
  </cols>
  <sheetData>
    <row r="1" customFormat="false" ht="12.75" hidden="false" customHeight="false" outlineLevel="0" collapsed="false">
      <c r="A1" s="1" t="s">
        <v>0</v>
      </c>
      <c r="B1" s="1"/>
      <c r="C1" s="1"/>
      <c r="D1" s="1"/>
      <c r="E1" s="1"/>
      <c r="F1" s="13"/>
      <c r="G1" s="13"/>
      <c r="H1" s="13"/>
      <c r="I1" s="13"/>
      <c r="J1" s="13"/>
      <c r="K1" s="13"/>
      <c r="L1" s="13"/>
    </row>
    <row r="2" customFormat="false" ht="51" hidden="false" customHeight="true" outlineLevel="0" collapsed="false">
      <c r="C2" s="14" t="s">
        <v>1</v>
      </c>
      <c r="D2" s="14" t="s">
        <v>2</v>
      </c>
      <c r="E2" s="4"/>
    </row>
    <row r="3" s="2" customFormat="true" ht="12.75" hidden="false" customHeight="false" outlineLevel="0" collapsed="false">
      <c r="A3" s="3"/>
      <c r="B3" s="3" t="s">
        <v>23</v>
      </c>
    </row>
    <row r="4" s="2" customFormat="true" ht="12.75" hidden="false" customHeight="false" outlineLevel="0" collapsed="false">
      <c r="A4" s="3"/>
      <c r="B4" s="3" t="s">
        <v>24</v>
      </c>
    </row>
    <row r="5" s="2" customFormat="true" ht="12.75" hidden="false" customHeight="false" outlineLevel="0" collapsed="false">
      <c r="B5" s="15" t="s">
        <v>25</v>
      </c>
      <c r="C5" s="2" t="n">
        <v>0</v>
      </c>
    </row>
    <row r="6" s="2" customFormat="true" ht="12.75" hidden="false" customHeight="false" outlineLevel="0" collapsed="false">
      <c r="B6" s="15" t="s">
        <v>26</v>
      </c>
      <c r="C6" s="2" t="n">
        <v>0</v>
      </c>
    </row>
    <row r="7" s="2" customFormat="true" ht="12.75" hidden="false" customHeight="false" outlineLevel="0" collapsed="false">
      <c r="B7" s="15" t="s">
        <v>27</v>
      </c>
      <c r="C7" s="2" t="n">
        <v>0</v>
      </c>
    </row>
    <row r="8" s="2" customFormat="true" ht="12.75" hidden="false" customHeight="false" outlineLevel="0" collapsed="false">
      <c r="A8" s="3"/>
      <c r="B8" s="3" t="s">
        <v>28</v>
      </c>
      <c r="C8" s="3" t="n">
        <v>0</v>
      </c>
      <c r="E8" s="3"/>
    </row>
    <row r="9" s="2" customFormat="true" ht="12.75" hidden="false" customHeight="false" outlineLevel="0" collapsed="false">
      <c r="A9" s="3"/>
      <c r="B9" s="3" t="s">
        <v>29</v>
      </c>
    </row>
    <row r="10" s="2" customFormat="true" ht="12.75" hidden="false" customHeight="false" outlineLevel="0" collapsed="false">
      <c r="A10" s="3"/>
      <c r="B10" s="15" t="s">
        <v>30</v>
      </c>
      <c r="C10" s="2" t="n">
        <f aca="false">382/1000</f>
        <v>0.382</v>
      </c>
    </row>
    <row r="11" customFormat="false" ht="12.75" hidden="false" customHeight="false" outlineLevel="0" collapsed="false">
      <c r="B11" s="15" t="s">
        <v>31</v>
      </c>
      <c r="C11" s="2" t="n">
        <f aca="false">127/1000</f>
        <v>0.127</v>
      </c>
      <c r="D11" s="5" t="n">
        <f aca="false">C11/$C$37</f>
        <v>2.80162751439644E-005</v>
      </c>
      <c r="E11" s="2"/>
    </row>
    <row r="12" customFormat="false" ht="12.75" hidden="false" customHeight="false" outlineLevel="0" collapsed="false">
      <c r="B12" s="15" t="s">
        <v>26</v>
      </c>
      <c r="C12" s="2" t="n">
        <v>0</v>
      </c>
      <c r="D12" s="5" t="n">
        <f aca="false">C12/$C$37</f>
        <v>0</v>
      </c>
      <c r="E12" s="2"/>
    </row>
    <row r="13" customFormat="false" ht="12.75" hidden="false" customHeight="false" outlineLevel="0" collapsed="false">
      <c r="A13" s="14"/>
      <c r="B13" s="14" t="s">
        <v>32</v>
      </c>
      <c r="C13" s="3" t="n">
        <f aca="false">SUM(C10:C12)</f>
        <v>0.509</v>
      </c>
      <c r="D13" s="5"/>
      <c r="E13" s="3"/>
    </row>
    <row r="14" customFormat="false" ht="12.75" hidden="false" customHeight="false" outlineLevel="0" collapsed="false">
      <c r="A14" s="14"/>
      <c r="B14" s="14" t="s">
        <v>33</v>
      </c>
      <c r="C14" s="3" t="n">
        <f aca="false">+C13</f>
        <v>0.509</v>
      </c>
      <c r="D14" s="5" t="n">
        <f aca="false">C14/$C$37</f>
        <v>0.000112285701167543</v>
      </c>
      <c r="E14" s="3"/>
    </row>
    <row r="15" s="2" customFormat="true" ht="12.75" hidden="false" customHeight="false" outlineLevel="0" collapsed="false">
      <c r="A15" s="3"/>
      <c r="B15" s="3" t="s">
        <v>34</v>
      </c>
      <c r="D15" s="5"/>
    </row>
    <row r="16" s="2" customFormat="true" ht="12.75" hidden="false" customHeight="false" outlineLevel="0" collapsed="false">
      <c r="A16" s="3"/>
      <c r="B16" s="3" t="s">
        <v>24</v>
      </c>
      <c r="D16" s="5"/>
    </row>
    <row r="17" s="2" customFormat="true" ht="12.75" hidden="false" customHeight="false" outlineLevel="0" collapsed="false">
      <c r="B17" s="15" t="s">
        <v>35</v>
      </c>
      <c r="C17" s="2" t="n">
        <v>0</v>
      </c>
      <c r="D17" s="5"/>
    </row>
    <row r="18" s="2" customFormat="true" ht="12.75" hidden="false" customHeight="false" outlineLevel="0" collapsed="false">
      <c r="B18" s="15" t="s">
        <v>36</v>
      </c>
      <c r="C18" s="2" t="n">
        <v>0</v>
      </c>
      <c r="D18" s="5"/>
    </row>
    <row r="19" s="2" customFormat="true" ht="12.75" hidden="false" customHeight="false" outlineLevel="0" collapsed="false">
      <c r="B19" s="15" t="s">
        <v>27</v>
      </c>
      <c r="C19" s="2" t="n">
        <v>0</v>
      </c>
      <c r="D19" s="5"/>
    </row>
    <row r="20" s="2" customFormat="true" ht="12.75" hidden="false" customHeight="false" outlineLevel="0" collapsed="false">
      <c r="A20" s="3"/>
      <c r="B20" s="3" t="s">
        <v>28</v>
      </c>
      <c r="C20" s="3" t="n">
        <v>0</v>
      </c>
      <c r="D20" s="5"/>
      <c r="E20" s="3"/>
    </row>
    <row r="21" s="2" customFormat="true" ht="12.75" hidden="false" customHeight="false" outlineLevel="0" collapsed="false">
      <c r="A21" s="3"/>
      <c r="B21" s="3" t="s">
        <v>29</v>
      </c>
      <c r="D21" s="5"/>
    </row>
    <row r="22" customFormat="false" ht="12.75" hidden="false" customHeight="false" outlineLevel="0" collapsed="false">
      <c r="B22" s="15" t="s">
        <v>30</v>
      </c>
      <c r="C22" s="2" t="n">
        <f aca="false">804/1000+2</f>
        <v>2.804</v>
      </c>
      <c r="D22" s="5"/>
      <c r="E22" s="2"/>
    </row>
    <row r="23" s="2" customFormat="true" ht="12.75" hidden="false" customHeight="false" outlineLevel="0" collapsed="false">
      <c r="B23" s="15" t="s">
        <v>36</v>
      </c>
      <c r="C23" s="2" t="n">
        <v>0</v>
      </c>
      <c r="D23" s="5"/>
    </row>
    <row r="24" s="2" customFormat="true" ht="12.75" hidden="false" customHeight="false" outlineLevel="0" collapsed="false">
      <c r="B24" s="15" t="s">
        <v>27</v>
      </c>
      <c r="C24" s="2" t="n">
        <v>0</v>
      </c>
      <c r="D24" s="5"/>
    </row>
    <row r="25" s="2" customFormat="true" ht="12.75" hidden="false" customHeight="false" outlineLevel="0" collapsed="false">
      <c r="A25" s="3"/>
      <c r="B25" s="3" t="s">
        <v>32</v>
      </c>
      <c r="C25" s="3" t="n">
        <f aca="false">+C22</f>
        <v>2.804</v>
      </c>
      <c r="D25" s="5"/>
      <c r="E25" s="3"/>
    </row>
    <row r="26" s="2" customFormat="true" ht="12.75" hidden="false" customHeight="false" outlineLevel="0" collapsed="false">
      <c r="A26" s="3"/>
      <c r="B26" s="3" t="s">
        <v>37</v>
      </c>
      <c r="C26" s="3" t="n">
        <f aca="false">+C25</f>
        <v>2.804</v>
      </c>
      <c r="D26" s="5" t="n">
        <f aca="false">C26/$C$37</f>
        <v>0.000618564059084065</v>
      </c>
      <c r="E26" s="3"/>
    </row>
    <row r="27" customFormat="false" ht="12.75" hidden="false" customHeight="false" outlineLevel="0" collapsed="false">
      <c r="A27" s="14"/>
      <c r="B27" s="14" t="s">
        <v>38</v>
      </c>
      <c r="C27" s="2"/>
      <c r="E27" s="2"/>
    </row>
    <row r="28" customFormat="false" ht="12.75" hidden="false" customHeight="false" outlineLevel="0" collapsed="false">
      <c r="B28" s="16" t="s">
        <v>30</v>
      </c>
      <c r="C28" s="17" t="n">
        <v>0</v>
      </c>
      <c r="E28" s="17"/>
      <c r="F28" s="18"/>
    </row>
    <row r="29" customFormat="false" ht="12.75" hidden="false" customHeight="false" outlineLevel="0" collapsed="false">
      <c r="B29" s="16" t="s">
        <v>27</v>
      </c>
      <c r="C29" s="17"/>
      <c r="E29" s="17"/>
    </row>
    <row r="30" customFormat="false" ht="12.75" hidden="false" customHeight="false" outlineLevel="0" collapsed="false">
      <c r="A30" s="14"/>
      <c r="B30" s="14" t="s">
        <v>39</v>
      </c>
      <c r="C30" s="3" t="n">
        <f aca="false">SUM(C28:C29)</f>
        <v>0</v>
      </c>
      <c r="D30" s="14"/>
      <c r="E30" s="3"/>
    </row>
    <row r="31" s="2" customFormat="true" ht="12.75" hidden="false" customHeight="false" outlineLevel="0" collapsed="false">
      <c r="A31" s="3"/>
      <c r="B31" s="3" t="s">
        <v>40</v>
      </c>
    </row>
    <row r="32" s="2" customFormat="true" ht="12.75" hidden="false" customHeight="false" outlineLevel="0" collapsed="false">
      <c r="B32" s="15" t="s">
        <v>41</v>
      </c>
      <c r="C32" s="2" t="n">
        <v>0</v>
      </c>
    </row>
    <row r="33" s="2" customFormat="true" ht="12.75" hidden="false" customHeight="false" outlineLevel="0" collapsed="false">
      <c r="B33" s="15" t="s">
        <v>42</v>
      </c>
      <c r="C33" s="2" t="n">
        <v>0</v>
      </c>
    </row>
    <row r="34" s="2" customFormat="true" ht="12.75" hidden="false" customHeight="false" outlineLevel="0" collapsed="false">
      <c r="B34" s="15" t="s">
        <v>27</v>
      </c>
      <c r="C34" s="2" t="n">
        <v>0</v>
      </c>
    </row>
    <row r="35" customFormat="false" ht="12.75" hidden="false" customHeight="false" outlineLevel="0" collapsed="false">
      <c r="A35" s="14"/>
      <c r="B35" s="14" t="s">
        <v>8</v>
      </c>
      <c r="C35" s="3" t="n">
        <v>0</v>
      </c>
      <c r="E35" s="3"/>
    </row>
    <row r="36" customFormat="false" ht="12.75" hidden="false" customHeight="false" outlineLevel="0" collapsed="false">
      <c r="A36" s="14"/>
      <c r="B36" s="14" t="s">
        <v>43</v>
      </c>
      <c r="C36" s="3" t="n">
        <f aca="false">+C14+C26+C30</f>
        <v>3.313</v>
      </c>
      <c r="D36" s="14"/>
      <c r="E36" s="3"/>
    </row>
    <row r="37" s="2" customFormat="true" ht="12.75" hidden="false" customHeight="false" outlineLevel="0" collapsed="false">
      <c r="A37" s="3"/>
      <c r="B37" s="3" t="s">
        <v>21</v>
      </c>
      <c r="C37" s="10" t="n">
        <f aca="false">4533079.41/1000</f>
        <v>4533.07941</v>
      </c>
      <c r="E37" s="12"/>
    </row>
    <row r="38" s="2" customFormat="true" ht="12.75" hidden="false" customHeight="false" outlineLevel="0" collapsed="false">
      <c r="A38" s="3"/>
      <c r="B38" s="3" t="s">
        <v>44</v>
      </c>
      <c r="C38" s="5" t="n">
        <f aca="false">+C36/C37</f>
        <v>0.000730849760251608</v>
      </c>
      <c r="E38" s="5"/>
    </row>
    <row r="39" customFormat="false" ht="12.75" hidden="false" customHeight="false" outlineLevel="0" collapsed="false">
      <c r="B39" s="3"/>
      <c r="C39" s="19" t="s">
        <v>45</v>
      </c>
    </row>
  </sheetData>
  <mergeCells count="1">
    <mergeCell ref="A1:E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51"/>
  <sheetViews>
    <sheetView windowProtection="false" showFormulas="false" showGridLines="true" showRowColHeaders="true" showZeros="true" rightToLeft="true" tabSelected="false" showOutlineSymbols="true" defaultGridColor="true" view="normal" topLeftCell="A10" colorId="64" zoomScale="100" zoomScaleNormal="100" zoomScalePageLayoutView="100" workbookViewId="0">
      <selection pane="topLeft" activeCell="C46" activeCellId="0" sqref="C46"/>
    </sheetView>
  </sheetViews>
  <sheetFormatPr defaultRowHeight="12.75"/>
  <cols>
    <col collapsed="false" hidden="false" max="1" min="1" style="0" width="8.28061224489796"/>
    <col collapsed="false" hidden="false" max="2" min="2" style="0" width="48.8061224489796"/>
    <col collapsed="false" hidden="false" max="3" min="3" style="20" width="16.5510204081633"/>
    <col collapsed="false" hidden="false" max="4" min="4" style="0" width="16.4081632653061"/>
    <col collapsed="false" hidden="false" max="5" min="5" style="0" width="33.6734693877551"/>
    <col collapsed="false" hidden="false" max="6" min="6" style="0" width="16.9795918367347"/>
    <col collapsed="false" hidden="false" max="8" min="8" style="0" width="13.8418367346939"/>
  </cols>
  <sheetData>
    <row r="1" s="2" customFormat="true" ht="12.75" hidden="false" customHeight="false" outlineLevel="0" collapsed="false">
      <c r="A1" s="1" t="s">
        <v>0</v>
      </c>
      <c r="B1" s="1"/>
      <c r="C1" s="1"/>
      <c r="D1" s="1"/>
      <c r="E1" s="1"/>
      <c r="F1" s="21"/>
      <c r="G1" s="21"/>
      <c r="H1" s="21"/>
      <c r="I1" s="21"/>
      <c r="J1" s="21"/>
      <c r="K1" s="21"/>
      <c r="L1" s="21"/>
    </row>
    <row r="2" s="2" customFormat="true" ht="49.5" hidden="false" customHeight="true" outlineLevel="0" collapsed="false">
      <c r="C2" s="3" t="s">
        <v>1</v>
      </c>
      <c r="D2" s="3" t="s">
        <v>2</v>
      </c>
      <c r="E2" s="4"/>
      <c r="F2" s="3"/>
    </row>
    <row r="3" s="2" customFormat="true" ht="12.75" hidden="false" customHeight="false" outlineLevel="0" collapsed="false">
      <c r="A3" s="3"/>
      <c r="B3" s="3" t="s">
        <v>46</v>
      </c>
    </row>
    <row r="4" s="2" customFormat="true" ht="12.75" hidden="false" customHeight="false" outlineLevel="0" collapsed="false">
      <c r="B4" s="15" t="s">
        <v>41</v>
      </c>
      <c r="C4" s="22" t="n">
        <v>0</v>
      </c>
      <c r="D4" s="5" t="n">
        <f aca="false">C4/$C$50</f>
        <v>0</v>
      </c>
      <c r="E4" s="23"/>
    </row>
    <row r="5" customFormat="false" ht="12.75" hidden="false" customHeight="false" outlineLevel="0" collapsed="false">
      <c r="B5" s="15" t="s">
        <v>42</v>
      </c>
      <c r="C5" s="22" t="n">
        <v>0</v>
      </c>
      <c r="D5" s="5" t="n">
        <f aca="false">C5/$C$50</f>
        <v>0</v>
      </c>
      <c r="E5" s="22"/>
      <c r="F5" s="2"/>
      <c r="G5" s="2"/>
    </row>
    <row r="6" s="2" customFormat="true" ht="12" hidden="false" customHeight="true" outlineLevel="0" collapsed="false">
      <c r="B6" s="15" t="s">
        <v>27</v>
      </c>
      <c r="C6" s="22"/>
      <c r="D6" s="5"/>
      <c r="E6" s="22"/>
    </row>
    <row r="7" customFormat="false" ht="12.75" hidden="false" customHeight="false" outlineLevel="0" collapsed="false">
      <c r="A7" s="14"/>
      <c r="B7" s="14" t="s">
        <v>10</v>
      </c>
      <c r="C7" s="7" t="n">
        <f aca="false">SUM(C4:C6)</f>
        <v>0</v>
      </c>
      <c r="D7" s="5" t="n">
        <f aca="false">C7/$C$50</f>
        <v>0</v>
      </c>
      <c r="E7" s="7"/>
    </row>
    <row r="8" s="2" customFormat="true" ht="12.75" hidden="false" customHeight="false" outlineLevel="0" collapsed="false">
      <c r="A8" s="3"/>
      <c r="B8" s="3" t="s">
        <v>47</v>
      </c>
      <c r="C8" s="22"/>
      <c r="D8" s="5"/>
      <c r="E8" s="22"/>
    </row>
    <row r="9" s="2" customFormat="true" ht="12.75" hidden="false" customHeight="false" outlineLevel="0" collapsed="false">
      <c r="B9" s="15" t="s">
        <v>41</v>
      </c>
      <c r="C9" s="2" t="n">
        <v>0</v>
      </c>
      <c r="D9" s="5"/>
    </row>
    <row r="10" s="2" customFormat="true" ht="12.75" hidden="false" customHeight="false" outlineLevel="0" collapsed="false">
      <c r="B10" s="15" t="s">
        <v>42</v>
      </c>
      <c r="C10" s="2" t="n">
        <v>0</v>
      </c>
      <c r="D10" s="5"/>
    </row>
    <row r="11" s="2" customFormat="true" ht="12.75" hidden="false" customHeight="false" outlineLevel="0" collapsed="false">
      <c r="B11" s="15" t="s">
        <v>27</v>
      </c>
      <c r="C11" s="2" t="n">
        <v>0</v>
      </c>
      <c r="D11" s="5"/>
    </row>
    <row r="12" s="2" customFormat="true" ht="12.75" hidden="false" customHeight="false" outlineLevel="0" collapsed="false">
      <c r="A12" s="3"/>
      <c r="B12" s="3" t="s">
        <v>11</v>
      </c>
      <c r="C12" s="3" t="n">
        <v>0</v>
      </c>
      <c r="D12" s="5"/>
      <c r="E12" s="3"/>
    </row>
    <row r="13" s="2" customFormat="true" ht="12.75" hidden="false" customHeight="false" outlineLevel="0" collapsed="false">
      <c r="A13" s="3"/>
      <c r="B13" s="3" t="s">
        <v>48</v>
      </c>
      <c r="D13" s="5"/>
    </row>
    <row r="14" s="2" customFormat="true" ht="12.75" hidden="false" customHeight="false" outlineLevel="0" collapsed="false">
      <c r="A14" s="3"/>
      <c r="B14" s="3" t="s">
        <v>24</v>
      </c>
      <c r="D14" s="5"/>
    </row>
    <row r="15" s="2" customFormat="true" ht="12.75" hidden="false" customHeight="false" outlineLevel="0" collapsed="false">
      <c r="B15" s="15" t="s">
        <v>41</v>
      </c>
      <c r="C15" s="2" t="n">
        <v>0</v>
      </c>
      <c r="D15" s="5"/>
    </row>
    <row r="16" s="2" customFormat="true" ht="12.75" hidden="false" customHeight="false" outlineLevel="0" collapsed="false">
      <c r="B16" s="15" t="s">
        <v>42</v>
      </c>
      <c r="C16" s="2" t="n">
        <v>0</v>
      </c>
      <c r="D16" s="5"/>
    </row>
    <row r="17" s="2" customFormat="true" ht="15" hidden="false" customHeight="true" outlineLevel="0" collapsed="false">
      <c r="B17" s="15" t="s">
        <v>27</v>
      </c>
      <c r="C17" s="2" t="n">
        <v>0</v>
      </c>
      <c r="D17" s="5"/>
    </row>
    <row r="18" s="2" customFormat="true" ht="12.75" hidden="false" customHeight="false" outlineLevel="0" collapsed="false">
      <c r="A18" s="3"/>
      <c r="B18" s="3" t="s">
        <v>28</v>
      </c>
      <c r="C18" s="3" t="n">
        <v>0</v>
      </c>
      <c r="D18" s="5"/>
      <c r="E18" s="3"/>
    </row>
    <row r="19" s="2" customFormat="true" ht="12.75" hidden="false" customHeight="false" outlineLevel="0" collapsed="false">
      <c r="A19" s="3"/>
      <c r="B19" s="3" t="s">
        <v>29</v>
      </c>
      <c r="D19" s="5"/>
    </row>
    <row r="20" s="2" customFormat="true" ht="12.75" hidden="false" customHeight="false" outlineLevel="0" collapsed="false">
      <c r="B20" s="15" t="s">
        <v>41</v>
      </c>
      <c r="C20" s="2" t="n">
        <v>0</v>
      </c>
      <c r="D20" s="5"/>
    </row>
    <row r="21" s="2" customFormat="true" ht="12.75" hidden="false" customHeight="false" outlineLevel="0" collapsed="false">
      <c r="B21" s="15" t="s">
        <v>42</v>
      </c>
      <c r="C21" s="2" t="n">
        <v>0</v>
      </c>
      <c r="D21" s="5"/>
    </row>
    <row r="22" s="2" customFormat="true" ht="12.75" hidden="false" customHeight="false" outlineLevel="0" collapsed="false">
      <c r="B22" s="15" t="s">
        <v>27</v>
      </c>
      <c r="C22" s="2" t="n">
        <v>0</v>
      </c>
      <c r="D22" s="5"/>
    </row>
    <row r="23" s="2" customFormat="true" ht="12.75" hidden="false" customHeight="false" outlineLevel="0" collapsed="false">
      <c r="A23" s="3"/>
      <c r="B23" s="3" t="s">
        <v>32</v>
      </c>
      <c r="C23" s="3" t="n">
        <v>0</v>
      </c>
      <c r="D23" s="5"/>
      <c r="E23" s="3"/>
    </row>
    <row r="24" s="2" customFormat="true" ht="12.75" hidden="false" customHeight="false" outlineLevel="0" collapsed="false">
      <c r="A24" s="3"/>
      <c r="B24" s="3" t="s">
        <v>49</v>
      </c>
      <c r="C24" s="3" t="n">
        <v>0</v>
      </c>
      <c r="D24" s="5"/>
      <c r="E24" s="3"/>
    </row>
    <row r="25" s="2" customFormat="true" ht="12.75" hidden="false" customHeight="false" outlineLevel="0" collapsed="false">
      <c r="A25" s="3"/>
      <c r="B25" s="3" t="s">
        <v>50</v>
      </c>
      <c r="D25" s="5"/>
    </row>
    <row r="26" s="2" customFormat="true" ht="12.75" hidden="false" customHeight="false" outlineLevel="0" collapsed="false">
      <c r="A26" s="3"/>
      <c r="B26" s="3" t="s">
        <v>51</v>
      </c>
      <c r="D26" s="5"/>
    </row>
    <row r="27" s="2" customFormat="true" ht="12.75" hidden="false" customHeight="false" outlineLevel="0" collapsed="false">
      <c r="B27" s="15" t="s">
        <v>52</v>
      </c>
      <c r="C27" s="2" t="n">
        <v>0</v>
      </c>
      <c r="D27" s="5"/>
    </row>
    <row r="28" s="2" customFormat="true" ht="12.75" hidden="false" customHeight="false" outlineLevel="0" collapsed="false">
      <c r="B28" s="15" t="s">
        <v>53</v>
      </c>
      <c r="C28" s="2" t="n">
        <v>0</v>
      </c>
      <c r="D28" s="5"/>
    </row>
    <row r="29" s="2" customFormat="true" ht="12.75" hidden="false" customHeight="false" outlineLevel="0" collapsed="false">
      <c r="B29" s="15" t="s">
        <v>27</v>
      </c>
      <c r="C29" s="2" t="n">
        <v>0</v>
      </c>
      <c r="D29" s="5"/>
    </row>
    <row r="30" s="2" customFormat="true" ht="12.75" hidden="false" customHeight="false" outlineLevel="0" collapsed="false">
      <c r="A30" s="3"/>
      <c r="B30" s="3" t="s">
        <v>54</v>
      </c>
      <c r="C30" s="3" t="n">
        <v>0</v>
      </c>
      <c r="D30" s="5"/>
      <c r="E30" s="3"/>
    </row>
    <row r="31" s="2" customFormat="true" ht="12.75" hidden="false" customHeight="false" outlineLevel="0" collapsed="false">
      <c r="A31" s="3"/>
      <c r="B31" s="3" t="s">
        <v>55</v>
      </c>
      <c r="D31" s="5"/>
    </row>
    <row r="32" s="2" customFormat="true" ht="12.75" hidden="false" customHeight="false" outlineLevel="0" collapsed="false">
      <c r="A32" s="3"/>
      <c r="B32" s="3" t="s">
        <v>24</v>
      </c>
      <c r="D32" s="5"/>
    </row>
    <row r="33" s="2" customFormat="true" ht="12.75" hidden="false" customHeight="false" outlineLevel="0" collapsed="false">
      <c r="B33" s="15" t="s">
        <v>52</v>
      </c>
      <c r="C33" s="2" t="n">
        <v>0</v>
      </c>
      <c r="D33" s="5"/>
    </row>
    <row r="34" s="2" customFormat="true" ht="12.75" hidden="false" customHeight="false" outlineLevel="0" collapsed="false">
      <c r="B34" s="15" t="s">
        <v>53</v>
      </c>
      <c r="C34" s="2" t="n">
        <v>0</v>
      </c>
      <c r="D34" s="5"/>
    </row>
    <row r="35" s="2" customFormat="true" ht="12.75" hidden="false" customHeight="false" outlineLevel="0" collapsed="false">
      <c r="B35" s="15" t="s">
        <v>27</v>
      </c>
      <c r="C35" s="2" t="n">
        <v>0</v>
      </c>
      <c r="D35" s="5"/>
      <c r="H35" s="11"/>
    </row>
    <row r="36" s="2" customFormat="true" ht="12.75" hidden="false" customHeight="false" outlineLevel="0" collapsed="false">
      <c r="A36" s="3"/>
      <c r="B36" s="3" t="s">
        <v>56</v>
      </c>
      <c r="C36" s="3" t="n">
        <v>0</v>
      </c>
      <c r="D36" s="5"/>
      <c r="E36" s="3"/>
    </row>
    <row r="37" s="2" customFormat="true" ht="12.75" hidden="false" customHeight="false" outlineLevel="0" collapsed="false">
      <c r="A37" s="3"/>
      <c r="B37" s="3" t="s">
        <v>29</v>
      </c>
      <c r="D37" s="5"/>
    </row>
    <row r="38" s="2" customFormat="true" ht="12.75" hidden="false" customHeight="false" outlineLevel="0" collapsed="false">
      <c r="A38" s="3"/>
      <c r="B38" s="15" t="s">
        <v>52</v>
      </c>
      <c r="C38" s="2" t="n">
        <v>0</v>
      </c>
      <c r="D38" s="5" t="n">
        <f aca="false">C38/$C$50</f>
        <v>0</v>
      </c>
    </row>
    <row r="39" s="2" customFormat="true" ht="12.75" hidden="false" customHeight="false" outlineLevel="0" collapsed="false">
      <c r="A39" s="3"/>
      <c r="B39" s="15" t="s">
        <v>53</v>
      </c>
      <c r="C39" s="2" t="n">
        <v>0</v>
      </c>
      <c r="D39" s="5"/>
      <c r="E39" s="17"/>
    </row>
    <row r="40" s="2" customFormat="true" ht="12.75" hidden="false" customHeight="false" outlineLevel="0" collapsed="false">
      <c r="B40" s="15" t="s">
        <v>27</v>
      </c>
      <c r="C40" s="22" t="n">
        <v>0</v>
      </c>
      <c r="D40" s="5" t="n">
        <f aca="false">C40/$C$50</f>
        <v>0</v>
      </c>
      <c r="E40" s="22"/>
    </row>
    <row r="41" s="2" customFormat="true" ht="12.75" hidden="false" customHeight="false" outlineLevel="0" collapsed="false">
      <c r="A41" s="3"/>
      <c r="B41" s="3" t="s">
        <v>57</v>
      </c>
      <c r="C41" s="8" t="n">
        <f aca="false">SUM(C38:C40)</f>
        <v>0</v>
      </c>
      <c r="D41" s="5" t="n">
        <f aca="false">C41/$C$50</f>
        <v>0</v>
      </c>
      <c r="E41" s="8"/>
    </row>
    <row r="42" s="2" customFormat="true" ht="12.75" hidden="false" customHeight="false" outlineLevel="0" collapsed="false">
      <c r="A42" s="3"/>
      <c r="B42" s="3" t="s">
        <v>58</v>
      </c>
      <c r="C42" s="8" t="n">
        <f aca="false">SUM(C41)</f>
        <v>0</v>
      </c>
      <c r="E42" s="8"/>
    </row>
    <row r="43" s="2" customFormat="true" ht="12.75" hidden="false" customHeight="false" outlineLevel="0" collapsed="false">
      <c r="A43" s="3"/>
      <c r="B43" s="3" t="s">
        <v>59</v>
      </c>
      <c r="C43" s="8"/>
      <c r="E43" s="8"/>
    </row>
    <row r="44" s="2" customFormat="true" ht="12.75" hidden="false" customHeight="false" outlineLevel="0" collapsed="false">
      <c r="A44" s="3"/>
      <c r="B44" s="3" t="s">
        <v>24</v>
      </c>
      <c r="C44" s="24" t="n">
        <v>0</v>
      </c>
      <c r="E44" s="8"/>
      <c r="F44" s="17"/>
    </row>
    <row r="45" s="2" customFormat="true" ht="12.75" hidden="false" customHeight="false" outlineLevel="0" collapsed="false">
      <c r="A45" s="3"/>
      <c r="B45" s="3" t="s">
        <v>29</v>
      </c>
      <c r="C45" s="25" t="n">
        <f aca="false">2964/1000</f>
        <v>2.964</v>
      </c>
      <c r="E45" s="8"/>
    </row>
    <row r="46" s="2" customFormat="true" ht="12.75" hidden="false" customHeight="false" outlineLevel="0" collapsed="false">
      <c r="A46" s="3"/>
      <c r="B46" s="3" t="s">
        <v>60</v>
      </c>
      <c r="C46" s="9" t="n">
        <f aca="false">SUM(C44:C45)</f>
        <v>2.964</v>
      </c>
      <c r="E46" s="8"/>
    </row>
    <row r="47" s="2" customFormat="true" ht="12.75" hidden="false" customHeight="false" outlineLevel="0" collapsed="false">
      <c r="A47" s="3"/>
      <c r="B47" s="3" t="s">
        <v>61</v>
      </c>
      <c r="C47" s="26"/>
    </row>
    <row r="48" s="2" customFormat="true" ht="12.75" hidden="false" customHeight="false" outlineLevel="0" collapsed="false">
      <c r="A48" s="3"/>
      <c r="B48" s="3" t="s">
        <v>62</v>
      </c>
      <c r="C48" s="26" t="n">
        <v>0</v>
      </c>
    </row>
    <row r="49" s="2" customFormat="true" ht="12.75" hidden="false" customHeight="false" outlineLevel="0" collapsed="false">
      <c r="A49" s="3"/>
      <c r="B49" s="3" t="s">
        <v>63</v>
      </c>
      <c r="C49" s="9" t="n">
        <f aca="false">C7+C42+C46</f>
        <v>2.964</v>
      </c>
      <c r="D49" s="8" t="n">
        <f aca="false">D7+D42+D43</f>
        <v>0</v>
      </c>
      <c r="E49" s="8"/>
    </row>
    <row r="50" s="2" customFormat="true" ht="12.75" hidden="false" customHeight="false" outlineLevel="0" collapsed="false">
      <c r="A50" s="3"/>
      <c r="B50" s="3" t="s">
        <v>21</v>
      </c>
      <c r="C50" s="10" t="n">
        <f aca="false">4533079.41/1000</f>
        <v>4533.07941</v>
      </c>
      <c r="E50" s="12"/>
    </row>
    <row r="51" s="2" customFormat="true" ht="12.75" hidden="false" customHeight="false" outlineLevel="0" collapsed="false">
      <c r="A51" s="3"/>
      <c r="B51" s="3" t="s">
        <v>64</v>
      </c>
      <c r="C51" s="5" t="n">
        <f aca="false">+C49/C50</f>
        <v>0.000653860153753627</v>
      </c>
      <c r="E51" s="5"/>
    </row>
  </sheetData>
  <mergeCells count="1">
    <mergeCell ref="A1:E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9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2010-01-14T09:10:55Z</dcterms:created>
  <dc:creator>SYSTEM</dc:creator>
  <dc:description/>
  <dc:language>en-US</dc:language>
  <cp:lastModifiedBy>נאמן הדס</cp:lastModifiedBy>
  <cp:lastPrinted>2013-12-25T08:24:22Z</cp:lastPrinted>
  <dcterms:modified xsi:type="dcterms:W3CDTF">2014-09-07T09:29:59Z</dcterms:modified>
  <cp:revision>0</cp:revision>
  <dc:subject/>
  <dc:title/>
</cp:coreProperties>
</file>